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Rehabilitation Mangrove" sheetId="1" r:id="rId1"/>
  </sheets>
  <definedNames>
    <definedName name="_xlnm.Print_Area" localSheetId="0">'Rehabilitation Mangrove'!$A$2:$T$36</definedName>
    <definedName name="_xlnm.Print_Titles" localSheetId="0">'Rehabilitation Mangrove'!$39:$42</definedName>
  </definedNames>
  <calcPr fullCalcOnLoad="1"/>
</workbook>
</file>

<file path=xl/sharedStrings.xml><?xml version="1.0" encoding="utf-8"?>
<sst xmlns="http://schemas.openxmlformats.org/spreadsheetml/2006/main" count="66" uniqueCount="47">
  <si>
    <t>No.</t>
  </si>
  <si>
    <t>Volume</t>
  </si>
  <si>
    <t>Unit Price</t>
  </si>
  <si>
    <t xml:space="preserve">Cost Estimate </t>
  </si>
  <si>
    <t>(m3)</t>
  </si>
  <si>
    <t>(Rp)</t>
  </si>
  <si>
    <t>(m')</t>
  </si>
  <si>
    <t xml:space="preserve">Total Cost  </t>
  </si>
  <si>
    <t>Jeumenang Village</t>
  </si>
  <si>
    <t xml:space="preserve">COST ESTIMATE OF MANGROVE  REHABILITATION </t>
  </si>
  <si>
    <t>Wide of</t>
  </si>
  <si>
    <t>Mangrove</t>
  </si>
  <si>
    <t>Planting</t>
  </si>
  <si>
    <t>Location</t>
  </si>
  <si>
    <t>Lenght of</t>
  </si>
  <si>
    <t>Area of</t>
  </si>
  <si>
    <t>The Boundary of Meuraksa Village up to</t>
  </si>
  <si>
    <t>Paluh Krueng Kuala Tari</t>
  </si>
  <si>
    <t>Hectare</t>
  </si>
  <si>
    <t>Norm per</t>
  </si>
  <si>
    <t>Soil</t>
  </si>
  <si>
    <t>Excavation</t>
  </si>
  <si>
    <t>Hole</t>
  </si>
  <si>
    <t>Total Tree</t>
  </si>
  <si>
    <t>Soil Excavation</t>
  </si>
  <si>
    <t>Timber Stick</t>
  </si>
  <si>
    <t>Transportation</t>
  </si>
  <si>
    <t xml:space="preserve">and </t>
  </si>
  <si>
    <t>(sq. m)</t>
  </si>
  <si>
    <t>(tree)</t>
  </si>
  <si>
    <t>(Hole)</t>
  </si>
  <si>
    <t>(Tree)</t>
  </si>
  <si>
    <t xml:space="preserve">Estuary of Krueng Kuala Tari From  </t>
  </si>
  <si>
    <t>T o t a l</t>
  </si>
  <si>
    <t>Seeding Provition</t>
  </si>
  <si>
    <t>:    LANCANG</t>
  </si>
  <si>
    <t>:    KEMBANG TANJUNG</t>
  </si>
  <si>
    <t>:    PIDIE</t>
  </si>
  <si>
    <t>LOCATION</t>
  </si>
  <si>
    <t>SUB DISTRICT</t>
  </si>
  <si>
    <t>DISTRICT</t>
  </si>
  <si>
    <t>PROVINCE</t>
  </si>
  <si>
    <t>:    NANGGROE ACEH DARUSSALAM</t>
  </si>
  <si>
    <t xml:space="preserve">Left and right side along of Lancang I Canal  </t>
  </si>
  <si>
    <t xml:space="preserve">Left and right side along Main Irrigation Canal  </t>
  </si>
  <si>
    <t>Rounded</t>
  </si>
  <si>
    <t xml:space="preserve">Krueng Tiro - Jeumerang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</si>
</sst>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"/>
    <numFmt numFmtId="170" formatCode="_(* #,##0.000_);_(* \(#,##0.000\);_(* &quot;-&quot;??_);_(@_)"/>
    <numFmt numFmtId="171" formatCode="_(* #,##0.0000_);_(* \(#,##0.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0" fillId="0" borderId="6" xfId="15" applyBorder="1" applyAlignment="1">
      <alignment horizontal="center"/>
    </xf>
    <xf numFmtId="43" fontId="0" fillId="0" borderId="6" xfId="15" applyBorder="1" applyAlignment="1">
      <alignment/>
    </xf>
    <xf numFmtId="9" fontId="1" fillId="0" borderId="6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4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43" fontId="0" fillId="0" borderId="6" xfId="15" applyNumberFormat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 quotePrefix="1">
      <alignment/>
    </xf>
    <xf numFmtId="43" fontId="0" fillId="0" borderId="1" xfId="15" applyNumberFormat="1" applyBorder="1" applyAlignment="1">
      <alignment/>
    </xf>
    <xf numFmtId="4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5"/>
  <sheetViews>
    <sheetView tabSelected="1" workbookViewId="0" topLeftCell="A28">
      <selection activeCell="C25" sqref="C2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14.7109375" style="0" customWidth="1"/>
    <col min="4" max="4" width="35.7109375" style="0" customWidth="1"/>
    <col min="5" max="6" width="13.57421875" style="0" customWidth="1"/>
    <col min="7" max="7" width="11.421875" style="0" customWidth="1"/>
    <col min="8" max="8" width="10.28125" style="0" customWidth="1"/>
    <col min="9" max="9" width="12.57421875" style="0" bestFit="1" customWidth="1"/>
    <col min="10" max="10" width="10.28125" style="0" bestFit="1" customWidth="1"/>
    <col min="11" max="11" width="17.7109375" style="0" customWidth="1"/>
    <col min="12" max="13" width="12.00390625" style="0" customWidth="1"/>
    <col min="14" max="14" width="13.00390625" style="0" customWidth="1"/>
    <col min="15" max="15" width="10.421875" style="0" customWidth="1"/>
    <col min="16" max="18" width="17.421875" style="0" customWidth="1"/>
    <col min="19" max="19" width="17.7109375" style="0" customWidth="1"/>
    <col min="20" max="20" width="18.140625" style="0" customWidth="1"/>
    <col min="21" max="21" width="17.7109375" style="0" bestFit="1" customWidth="1"/>
  </cols>
  <sheetData>
    <row r="2" spans="1:2" ht="12.75">
      <c r="A2" s="7"/>
      <c r="B2" s="7"/>
    </row>
    <row r="4" spans="1:2" ht="12.75">
      <c r="A4" s="7" t="s">
        <v>9</v>
      </c>
      <c r="B4" s="7"/>
    </row>
    <row r="6" spans="1:4" ht="12.75">
      <c r="A6" s="7" t="s">
        <v>38</v>
      </c>
      <c r="B6" s="7"/>
      <c r="D6" s="38" t="s">
        <v>35</v>
      </c>
    </row>
    <row r="7" spans="1:4" ht="12.75">
      <c r="A7" s="7" t="s">
        <v>39</v>
      </c>
      <c r="B7" s="7"/>
      <c r="D7" s="38" t="s">
        <v>36</v>
      </c>
    </row>
    <row r="8" spans="1:4" ht="12.75">
      <c r="A8" s="7" t="s">
        <v>40</v>
      </c>
      <c r="B8" s="7"/>
      <c r="D8" s="38" t="s">
        <v>37</v>
      </c>
    </row>
    <row r="9" spans="1:6" ht="12.75">
      <c r="A9" s="7" t="s">
        <v>41</v>
      </c>
      <c r="B9" s="7"/>
      <c r="C9" s="6"/>
      <c r="D9" s="38" t="s">
        <v>42</v>
      </c>
      <c r="E9" s="5"/>
      <c r="F9" s="5"/>
    </row>
    <row r="13" spans="1:21" ht="12.75">
      <c r="A13" s="47" t="s">
        <v>0</v>
      </c>
      <c r="B13" s="54" t="s">
        <v>13</v>
      </c>
      <c r="C13" s="55"/>
      <c r="D13" s="56"/>
      <c r="E13" s="22"/>
      <c r="F13" s="22"/>
      <c r="G13" s="13"/>
      <c r="H13" s="49" t="s">
        <v>34</v>
      </c>
      <c r="I13" s="50"/>
      <c r="J13" s="50"/>
      <c r="K13" s="51"/>
      <c r="L13" s="12"/>
      <c r="M13" s="11" t="s">
        <v>24</v>
      </c>
      <c r="N13" s="11"/>
      <c r="O13" s="11"/>
      <c r="P13" s="18"/>
      <c r="Q13" s="49" t="s">
        <v>12</v>
      </c>
      <c r="R13" s="50"/>
      <c r="S13" s="51"/>
      <c r="T13" s="47" t="s">
        <v>7</v>
      </c>
      <c r="U13" s="10"/>
    </row>
    <row r="14" spans="1:21" ht="12.75">
      <c r="A14" s="52"/>
      <c r="B14" s="57"/>
      <c r="C14" s="58"/>
      <c r="D14" s="59"/>
      <c r="E14" s="14" t="s">
        <v>10</v>
      </c>
      <c r="F14" s="14" t="s">
        <v>14</v>
      </c>
      <c r="G14" s="14" t="s">
        <v>15</v>
      </c>
      <c r="H14" s="27" t="s">
        <v>19</v>
      </c>
      <c r="I14" s="47" t="s">
        <v>1</v>
      </c>
      <c r="J14" s="47" t="s">
        <v>2</v>
      </c>
      <c r="K14" s="47" t="s">
        <v>3</v>
      </c>
      <c r="L14" s="27" t="s">
        <v>20</v>
      </c>
      <c r="M14" s="27" t="s">
        <v>23</v>
      </c>
      <c r="N14" s="47" t="s">
        <v>1</v>
      </c>
      <c r="O14" s="47" t="s">
        <v>2</v>
      </c>
      <c r="P14" s="47" t="s">
        <v>3</v>
      </c>
      <c r="Q14" s="27" t="s">
        <v>25</v>
      </c>
      <c r="R14" s="47" t="s">
        <v>2</v>
      </c>
      <c r="S14" s="47" t="s">
        <v>3</v>
      </c>
      <c r="T14" s="48"/>
      <c r="U14" s="10"/>
    </row>
    <row r="15" spans="1:21" ht="12.75">
      <c r="A15" s="52"/>
      <c r="B15" s="57"/>
      <c r="C15" s="58"/>
      <c r="D15" s="59"/>
      <c r="E15" s="14" t="s">
        <v>11</v>
      </c>
      <c r="F15" s="14" t="s">
        <v>11</v>
      </c>
      <c r="G15" s="14" t="s">
        <v>11</v>
      </c>
      <c r="H15" s="14" t="s">
        <v>18</v>
      </c>
      <c r="I15" s="52"/>
      <c r="J15" s="52"/>
      <c r="K15" s="52"/>
      <c r="L15" s="14" t="s">
        <v>21</v>
      </c>
      <c r="M15" s="14" t="s">
        <v>22</v>
      </c>
      <c r="N15" s="52"/>
      <c r="O15" s="48"/>
      <c r="P15" s="48"/>
      <c r="Q15" s="14" t="s">
        <v>27</v>
      </c>
      <c r="R15" s="48"/>
      <c r="S15" s="48"/>
      <c r="T15" s="48"/>
      <c r="U15" s="10"/>
    </row>
    <row r="16" spans="1:21" ht="12.75">
      <c r="A16" s="52"/>
      <c r="B16" s="57"/>
      <c r="C16" s="58"/>
      <c r="D16" s="59"/>
      <c r="E16" s="14" t="s">
        <v>12</v>
      </c>
      <c r="F16" s="14" t="s">
        <v>12</v>
      </c>
      <c r="G16" s="14" t="s">
        <v>12</v>
      </c>
      <c r="H16" s="30">
        <v>0.2</v>
      </c>
      <c r="I16" s="52"/>
      <c r="J16" s="52"/>
      <c r="K16" s="52"/>
      <c r="L16" s="14"/>
      <c r="M16" s="14"/>
      <c r="N16" s="52"/>
      <c r="O16" s="48"/>
      <c r="P16" s="48"/>
      <c r="Q16" s="14" t="s">
        <v>26</v>
      </c>
      <c r="R16" s="48"/>
      <c r="S16" s="48"/>
      <c r="T16" s="48"/>
      <c r="U16" s="10"/>
    </row>
    <row r="17" spans="1:21" ht="12.75">
      <c r="A17" s="52"/>
      <c r="B17" s="57"/>
      <c r="C17" s="58"/>
      <c r="D17" s="59"/>
      <c r="E17" s="14" t="s">
        <v>6</v>
      </c>
      <c r="F17" s="14" t="s">
        <v>6</v>
      </c>
      <c r="G17" s="14" t="s">
        <v>28</v>
      </c>
      <c r="H17" s="30" t="s">
        <v>29</v>
      </c>
      <c r="I17" s="14" t="s">
        <v>29</v>
      </c>
      <c r="J17" s="14" t="s">
        <v>5</v>
      </c>
      <c r="K17" s="14" t="s">
        <v>5</v>
      </c>
      <c r="L17" s="14" t="s">
        <v>4</v>
      </c>
      <c r="M17" s="14" t="s">
        <v>30</v>
      </c>
      <c r="N17" s="14" t="s">
        <v>4</v>
      </c>
      <c r="O17" s="14" t="s">
        <v>5</v>
      </c>
      <c r="P17" s="14" t="s">
        <v>5</v>
      </c>
      <c r="Q17" s="14" t="s">
        <v>31</v>
      </c>
      <c r="R17" s="17" t="s">
        <v>5</v>
      </c>
      <c r="S17" s="14" t="s">
        <v>5</v>
      </c>
      <c r="T17" s="17" t="s">
        <v>5</v>
      </c>
      <c r="U17" s="10"/>
    </row>
    <row r="18" spans="1:21" ht="12.75">
      <c r="A18" s="53"/>
      <c r="B18" s="60"/>
      <c r="C18" s="61"/>
      <c r="D18" s="62"/>
      <c r="E18" s="14"/>
      <c r="F18" s="14"/>
      <c r="G18" s="14"/>
      <c r="H18" s="30"/>
      <c r="I18" s="21"/>
      <c r="J18" s="21"/>
      <c r="K18" s="21"/>
      <c r="L18" s="14"/>
      <c r="M18" s="14"/>
      <c r="N18" s="21"/>
      <c r="O18" s="21"/>
      <c r="P18" s="21"/>
      <c r="Q18" s="26"/>
      <c r="R18" s="8"/>
      <c r="S18" s="16"/>
      <c r="T18" s="19"/>
      <c r="U18" s="10"/>
    </row>
    <row r="19" spans="1:21" ht="12.75">
      <c r="A19" s="22"/>
      <c r="B19" s="22"/>
      <c r="C19" s="20"/>
      <c r="D19" s="20"/>
      <c r="E19" s="27"/>
      <c r="F19" s="27"/>
      <c r="G19" s="27"/>
      <c r="H19" s="31"/>
      <c r="I19" s="13"/>
      <c r="J19" s="22"/>
      <c r="K19" s="13"/>
      <c r="L19" s="27"/>
      <c r="M19" s="27"/>
      <c r="N19" s="22"/>
      <c r="O19" s="22"/>
      <c r="P19" s="22"/>
      <c r="Q19" s="27"/>
      <c r="R19" s="13"/>
      <c r="S19" s="22"/>
      <c r="T19" s="13"/>
      <c r="U19" s="10"/>
    </row>
    <row r="20" spans="1:21" ht="12.75">
      <c r="A20" s="10"/>
      <c r="B20" s="10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"/>
      <c r="S20" s="10"/>
      <c r="T20" s="1"/>
      <c r="U20" s="10"/>
    </row>
    <row r="21" spans="1:21" ht="12.75">
      <c r="A21" s="10">
        <v>1</v>
      </c>
      <c r="B21" s="10"/>
      <c r="C21" s="43" t="s">
        <v>32</v>
      </c>
      <c r="D21" s="43"/>
      <c r="E21" s="25">
        <v>10</v>
      </c>
      <c r="F21" s="28">
        <v>5000</v>
      </c>
      <c r="G21" s="28">
        <v>50000</v>
      </c>
      <c r="H21" s="10">
        <f>5000*1.2</f>
        <v>6000</v>
      </c>
      <c r="I21" s="32">
        <f>G21*H21/10000</f>
        <v>30000</v>
      </c>
      <c r="J21" s="29">
        <v>3300</v>
      </c>
      <c r="K21" s="32">
        <f>I21*J21</f>
        <v>99000000</v>
      </c>
      <c r="L21" s="33">
        <f>0.2*0.2*0.3</f>
        <v>0.012000000000000002</v>
      </c>
      <c r="M21" s="32">
        <f>G21/10000*500</f>
        <v>2500</v>
      </c>
      <c r="N21" s="32">
        <f>L21*M21</f>
        <v>30.000000000000004</v>
      </c>
      <c r="O21" s="29">
        <v>4435.75</v>
      </c>
      <c r="P21" s="29">
        <f>N21*O21</f>
        <v>133072.50000000003</v>
      </c>
      <c r="Q21" s="32">
        <v>2500</v>
      </c>
      <c r="R21" s="35">
        <v>2000</v>
      </c>
      <c r="S21" s="34">
        <f>Q21*R21</f>
        <v>5000000</v>
      </c>
      <c r="T21" s="39">
        <f>S21+P21+K21</f>
        <v>104133072.5</v>
      </c>
      <c r="U21" s="10"/>
    </row>
    <row r="22" spans="1:21" ht="12.75">
      <c r="A22" s="10"/>
      <c r="B22" s="10"/>
      <c r="C22" s="43" t="s">
        <v>16</v>
      </c>
      <c r="D22" s="43"/>
      <c r="E22" s="10"/>
      <c r="F22" s="10"/>
      <c r="G22" s="10"/>
      <c r="H22" s="10"/>
      <c r="I22" s="10"/>
      <c r="J22" s="29"/>
      <c r="K22" s="10"/>
      <c r="L22" s="33"/>
      <c r="M22" s="10"/>
      <c r="N22" s="10"/>
      <c r="O22" s="10"/>
      <c r="P22" s="10"/>
      <c r="Q22" s="10"/>
      <c r="R22" s="36"/>
      <c r="S22" s="10"/>
      <c r="T22" s="1"/>
      <c r="U22" s="10"/>
    </row>
    <row r="23" spans="1:21" ht="12.75">
      <c r="A23" s="10"/>
      <c r="B23" s="10"/>
      <c r="C23" s="43" t="s">
        <v>8</v>
      </c>
      <c r="D23" s="43"/>
      <c r="E23" s="10"/>
      <c r="F23" s="10"/>
      <c r="G23" s="10"/>
      <c r="H23" s="10"/>
      <c r="I23" s="10"/>
      <c r="J23" s="29"/>
      <c r="K23" s="10"/>
      <c r="L23" s="33"/>
      <c r="M23" s="10"/>
      <c r="N23" s="10"/>
      <c r="O23" s="10"/>
      <c r="P23" s="10"/>
      <c r="Q23" s="10"/>
      <c r="R23" s="36"/>
      <c r="S23" s="10"/>
      <c r="T23" s="1"/>
      <c r="U23" s="10"/>
    </row>
    <row r="24" spans="1:21" ht="12.75">
      <c r="A24" s="10"/>
      <c r="B24" s="10"/>
      <c r="C24" s="43"/>
      <c r="D24" s="43"/>
      <c r="E24" s="10"/>
      <c r="F24" s="10"/>
      <c r="G24" s="10"/>
      <c r="H24" s="10"/>
      <c r="I24" s="10"/>
      <c r="J24" s="29"/>
      <c r="K24" s="10"/>
      <c r="L24" s="33"/>
      <c r="M24" s="10"/>
      <c r="N24" s="10"/>
      <c r="O24" s="10"/>
      <c r="P24" s="10"/>
      <c r="Q24" s="10"/>
      <c r="R24" s="36"/>
      <c r="S24" s="10"/>
      <c r="T24" s="1"/>
      <c r="U24" s="10"/>
    </row>
    <row r="25" spans="1:21" ht="12.75">
      <c r="A25" s="10">
        <v>2</v>
      </c>
      <c r="B25" s="10"/>
      <c r="C25" s="43" t="s">
        <v>17</v>
      </c>
      <c r="D25" s="43"/>
      <c r="E25" s="10"/>
      <c r="F25" s="10"/>
      <c r="G25" s="29">
        <v>57000</v>
      </c>
      <c r="H25" s="10">
        <f>5000*1.2</f>
        <v>6000</v>
      </c>
      <c r="I25" s="32">
        <f>G25*H25/10000</f>
        <v>34200</v>
      </c>
      <c r="J25" s="29">
        <v>3300</v>
      </c>
      <c r="K25" s="32">
        <f>I25*J25</f>
        <v>112860000</v>
      </c>
      <c r="L25" s="33">
        <f>0.2*0.2*0.3</f>
        <v>0.012000000000000002</v>
      </c>
      <c r="M25" s="32">
        <f>G25/10000*500</f>
        <v>2850</v>
      </c>
      <c r="N25" s="32">
        <f>L25*M25</f>
        <v>34.2</v>
      </c>
      <c r="O25" s="29">
        <v>4435.75</v>
      </c>
      <c r="P25" s="29">
        <f>N25*O25</f>
        <v>151702.65000000002</v>
      </c>
      <c r="Q25" s="29">
        <v>2850</v>
      </c>
      <c r="R25" s="35">
        <v>2000</v>
      </c>
      <c r="S25" s="34">
        <f>Q25*R25</f>
        <v>5700000</v>
      </c>
      <c r="T25" s="39">
        <f>S25+P25+K25</f>
        <v>118711702.65</v>
      </c>
      <c r="U25" s="10"/>
    </row>
    <row r="26" spans="1:21" ht="12.75">
      <c r="A26" s="10"/>
      <c r="B26" s="10"/>
      <c r="C26" s="43"/>
      <c r="D26" s="4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"/>
      <c r="S26" s="10"/>
      <c r="T26" s="1"/>
      <c r="U26" s="10"/>
    </row>
    <row r="27" spans="1:21" ht="12.75">
      <c r="A27" s="10">
        <v>3</v>
      </c>
      <c r="B27" s="10"/>
      <c r="C27" s="42" t="s">
        <v>43</v>
      </c>
      <c r="D27" s="43"/>
      <c r="E27" s="25">
        <v>1</v>
      </c>
      <c r="F27" s="45">
        <f>2*1092</f>
        <v>2184</v>
      </c>
      <c r="G27" s="32">
        <f>E27*F27</f>
        <v>2184</v>
      </c>
      <c r="H27" s="10">
        <f>5000*1.2</f>
        <v>6000</v>
      </c>
      <c r="I27" s="32">
        <v>1310</v>
      </c>
      <c r="J27" s="29">
        <v>3300</v>
      </c>
      <c r="K27" s="32">
        <f>I27*J27</f>
        <v>4323000</v>
      </c>
      <c r="L27" s="33">
        <f>0.2*0.2*0.3</f>
        <v>0.012000000000000002</v>
      </c>
      <c r="M27" s="32">
        <v>120</v>
      </c>
      <c r="N27" s="32">
        <f>L27*M27</f>
        <v>1.4400000000000002</v>
      </c>
      <c r="O27" s="29">
        <v>4435.75</v>
      </c>
      <c r="P27" s="29">
        <f>N27*O27</f>
        <v>6387.4800000000005</v>
      </c>
      <c r="Q27" s="29">
        <v>120</v>
      </c>
      <c r="R27" s="35">
        <v>2000</v>
      </c>
      <c r="S27" s="34">
        <f>Q27*R27</f>
        <v>240000</v>
      </c>
      <c r="T27" s="39">
        <f>S27+P27+K27</f>
        <v>4569387.48</v>
      </c>
      <c r="U27" s="10"/>
    </row>
    <row r="28" spans="1:21" ht="12.75">
      <c r="A28" s="10"/>
      <c r="B28" s="10"/>
      <c r="C28" s="43"/>
      <c r="D28" s="43"/>
      <c r="E28" s="44"/>
      <c r="F28" s="4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"/>
      <c r="S28" s="10"/>
      <c r="T28" s="1"/>
      <c r="U28" s="10"/>
    </row>
    <row r="29" spans="1:21" ht="12.75">
      <c r="A29" s="10">
        <v>4</v>
      </c>
      <c r="B29" s="10"/>
      <c r="C29" s="42" t="s">
        <v>44</v>
      </c>
      <c r="D29" s="43"/>
      <c r="E29" s="25">
        <v>1</v>
      </c>
      <c r="F29" s="46">
        <v>4443.2</v>
      </c>
      <c r="G29" s="32">
        <f>E29*F29</f>
        <v>4443.2</v>
      </c>
      <c r="H29" s="10">
        <f>5000*1.2</f>
        <v>6000</v>
      </c>
      <c r="I29" s="32">
        <v>2666</v>
      </c>
      <c r="J29" s="29">
        <v>3300</v>
      </c>
      <c r="K29" s="32">
        <f>I29*J29</f>
        <v>8797800</v>
      </c>
      <c r="L29" s="33">
        <f>0.2*0.2*0.3</f>
        <v>0.012000000000000002</v>
      </c>
      <c r="M29" s="32">
        <v>222</v>
      </c>
      <c r="N29" s="32">
        <f>L29*M29</f>
        <v>2.6640000000000006</v>
      </c>
      <c r="O29" s="29">
        <v>4435.75</v>
      </c>
      <c r="P29" s="29">
        <f>N29*O29</f>
        <v>11816.838000000003</v>
      </c>
      <c r="Q29" s="10">
        <v>222</v>
      </c>
      <c r="R29" s="35">
        <v>2000</v>
      </c>
      <c r="S29" s="34">
        <f>Q29*R29</f>
        <v>444000</v>
      </c>
      <c r="T29" s="39">
        <f>S29+P29+K29</f>
        <v>9253616.838</v>
      </c>
      <c r="U29" s="10"/>
    </row>
    <row r="30" spans="1:21" ht="12.75">
      <c r="A30" s="10"/>
      <c r="B30" s="10"/>
      <c r="C30" s="42" t="s">
        <v>46</v>
      </c>
      <c r="D30" s="4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"/>
      <c r="S30" s="10"/>
      <c r="T30" s="1"/>
      <c r="U30" s="10"/>
    </row>
    <row r="31" spans="1:21" ht="12.75">
      <c r="A31" s="10"/>
      <c r="B31" s="10"/>
      <c r="C31" s="41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"/>
      <c r="S31" s="10"/>
      <c r="T31" s="1"/>
      <c r="U31" s="10"/>
    </row>
    <row r="32" spans="1:21" ht="12.75">
      <c r="A32" s="23"/>
      <c r="B32" s="23"/>
      <c r="C32" s="4"/>
      <c r="D32" s="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7"/>
      <c r="S32" s="23"/>
      <c r="T32" s="37"/>
      <c r="U32" s="10"/>
    </row>
    <row r="33" spans="1:21" ht="12.75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10"/>
    </row>
    <row r="34" spans="1:21" ht="12.75">
      <c r="A34" s="10"/>
      <c r="B34" s="9"/>
      <c r="C34" s="15" t="s">
        <v>33</v>
      </c>
      <c r="D34" s="1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40">
        <f>SUM(T21:T29)</f>
        <v>236667779.468</v>
      </c>
      <c r="U34" s="10"/>
    </row>
    <row r="35" spans="1:21" ht="12.75">
      <c r="A35" s="10"/>
      <c r="B35" s="9"/>
      <c r="C35" s="15" t="s">
        <v>45</v>
      </c>
      <c r="D35" s="1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0">
        <v>236668000</v>
      </c>
      <c r="U35" s="10"/>
    </row>
    <row r="36" spans="1:21" ht="12.75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7"/>
      <c r="U36" s="10"/>
    </row>
    <row r="37" spans="12:18" ht="12.75">
      <c r="L37" s="9"/>
      <c r="M37" s="9"/>
      <c r="N37" s="9"/>
      <c r="O37" s="9"/>
      <c r="P37" s="9"/>
      <c r="Q37" s="9"/>
      <c r="R37" s="9"/>
    </row>
    <row r="38" spans="12:18" ht="12.75">
      <c r="L38" s="9"/>
      <c r="M38" s="9"/>
      <c r="N38" s="9"/>
      <c r="O38" s="9"/>
      <c r="P38" s="9"/>
      <c r="Q38" s="9"/>
      <c r="R38" s="9"/>
    </row>
    <row r="39" spans="12:18" ht="12.75">
      <c r="L39" s="9"/>
      <c r="M39" s="9"/>
      <c r="N39" s="9"/>
      <c r="O39" s="9"/>
      <c r="P39" s="9"/>
      <c r="Q39" s="9"/>
      <c r="R39" s="9"/>
    </row>
    <row r="40" spans="12:18" ht="12.75">
      <c r="L40" s="9"/>
      <c r="M40" s="9"/>
      <c r="N40" s="9"/>
      <c r="O40" s="9"/>
      <c r="P40" s="9"/>
      <c r="Q40" s="9"/>
      <c r="R40" s="9"/>
    </row>
    <row r="41" spans="12:18" ht="12.75">
      <c r="L41" s="9"/>
      <c r="M41" s="9"/>
      <c r="N41" s="9"/>
      <c r="O41" s="9"/>
      <c r="P41" s="9"/>
      <c r="Q41" s="9"/>
      <c r="R41" s="9"/>
    </row>
    <row r="42" spans="12:18" ht="12.75">
      <c r="L42" s="9"/>
      <c r="M42" s="9"/>
      <c r="N42" s="9"/>
      <c r="O42" s="9"/>
      <c r="P42" s="9"/>
      <c r="Q42" s="9"/>
      <c r="R42" s="9"/>
    </row>
    <row r="43" spans="12:18" ht="12.75">
      <c r="L43" s="9"/>
      <c r="M43" s="9"/>
      <c r="N43" s="9"/>
      <c r="O43" s="9"/>
      <c r="P43" s="9"/>
      <c r="Q43" s="9"/>
      <c r="R43" s="9"/>
    </row>
    <row r="44" spans="12:18" ht="12.75">
      <c r="L44" s="9"/>
      <c r="M44" s="9"/>
      <c r="N44" s="9"/>
      <c r="O44" s="9"/>
      <c r="P44" s="9"/>
      <c r="Q44" s="9"/>
      <c r="R44" s="9"/>
    </row>
    <row r="45" spans="12:18" ht="12.75">
      <c r="L45" s="9"/>
      <c r="M45" s="9"/>
      <c r="N45" s="9"/>
      <c r="O45" s="9"/>
      <c r="P45" s="9"/>
      <c r="Q45" s="9"/>
      <c r="R45" s="9"/>
    </row>
    <row r="46" spans="12:18" ht="12.75">
      <c r="L46" s="9"/>
      <c r="M46" s="9"/>
      <c r="N46" s="9"/>
      <c r="O46" s="9"/>
      <c r="P46" s="9"/>
      <c r="Q46" s="9"/>
      <c r="R46" s="9"/>
    </row>
    <row r="47" spans="12:18" ht="12.75">
      <c r="L47" s="9"/>
      <c r="M47" s="9"/>
      <c r="N47" s="9"/>
      <c r="O47" s="9"/>
      <c r="P47" s="9"/>
      <c r="Q47" s="9"/>
      <c r="R47" s="9"/>
    </row>
    <row r="48" spans="12:18" ht="12.75">
      <c r="L48" s="9"/>
      <c r="M48" s="9"/>
      <c r="N48" s="9"/>
      <c r="O48" s="9"/>
      <c r="P48" s="9"/>
      <c r="Q48" s="9"/>
      <c r="R48" s="9"/>
    </row>
    <row r="49" spans="12:18" ht="12.75">
      <c r="L49" s="9"/>
      <c r="M49" s="9"/>
      <c r="N49" s="9"/>
      <c r="O49" s="9"/>
      <c r="P49" s="9"/>
      <c r="Q49" s="9"/>
      <c r="R49" s="9"/>
    </row>
    <row r="50" spans="12:18" ht="12.75">
      <c r="L50" s="9"/>
      <c r="M50" s="9"/>
      <c r="N50" s="9"/>
      <c r="O50" s="9"/>
      <c r="P50" s="9"/>
      <c r="Q50" s="9"/>
      <c r="R50" s="9"/>
    </row>
    <row r="51" spans="12:18" ht="12.75">
      <c r="L51" s="9"/>
      <c r="M51" s="9"/>
      <c r="N51" s="9"/>
      <c r="O51" s="9"/>
      <c r="P51" s="9"/>
      <c r="Q51" s="9"/>
      <c r="R51" s="9"/>
    </row>
    <row r="52" spans="12:18" ht="12.75">
      <c r="L52" s="9"/>
      <c r="M52" s="9"/>
      <c r="N52" s="9"/>
      <c r="O52" s="9"/>
      <c r="P52" s="9"/>
      <c r="Q52" s="9"/>
      <c r="R52" s="9"/>
    </row>
    <row r="53" spans="12:18" ht="12.75">
      <c r="L53" s="9"/>
      <c r="M53" s="9"/>
      <c r="N53" s="9"/>
      <c r="O53" s="9"/>
      <c r="P53" s="9"/>
      <c r="Q53" s="9"/>
      <c r="R53" s="9"/>
    </row>
    <row r="54" spans="12:18" ht="12.75">
      <c r="L54" s="9"/>
      <c r="M54" s="9"/>
      <c r="N54" s="9"/>
      <c r="O54" s="9"/>
      <c r="P54" s="9"/>
      <c r="Q54" s="9"/>
      <c r="R54" s="9"/>
    </row>
    <row r="55" spans="12:18" ht="12.75">
      <c r="L55" s="9"/>
      <c r="M55" s="9"/>
      <c r="N55" s="9"/>
      <c r="O55" s="9"/>
      <c r="P55" s="9"/>
      <c r="Q55" s="9"/>
      <c r="R55" s="9"/>
    </row>
    <row r="56" spans="12:18" ht="12.75">
      <c r="L56" s="9"/>
      <c r="M56" s="9"/>
      <c r="N56" s="9"/>
      <c r="O56" s="9"/>
      <c r="P56" s="9"/>
      <c r="Q56" s="9"/>
      <c r="R56" s="9"/>
    </row>
    <row r="57" spans="12:18" ht="12.75">
      <c r="L57" s="9"/>
      <c r="M57" s="9"/>
      <c r="N57" s="9"/>
      <c r="O57" s="9"/>
      <c r="P57" s="9"/>
      <c r="Q57" s="9"/>
      <c r="R57" s="9"/>
    </row>
    <row r="58" spans="12:18" ht="12.75">
      <c r="L58" s="9"/>
      <c r="M58" s="9"/>
      <c r="N58" s="9"/>
      <c r="O58" s="9"/>
      <c r="P58" s="9"/>
      <c r="Q58" s="9"/>
      <c r="R58" s="9"/>
    </row>
    <row r="59" spans="12:18" ht="12.75">
      <c r="L59" s="9"/>
      <c r="M59" s="9"/>
      <c r="N59" s="9"/>
      <c r="O59" s="9"/>
      <c r="P59" s="9"/>
      <c r="Q59" s="9"/>
      <c r="R59" s="9"/>
    </row>
    <row r="60" spans="16:18" ht="12.75">
      <c r="P60" s="9"/>
      <c r="Q60" s="9"/>
      <c r="R60" s="9"/>
    </row>
    <row r="61" spans="16:18" ht="12.75">
      <c r="P61" s="9"/>
      <c r="Q61" s="9"/>
      <c r="R61" s="9"/>
    </row>
    <row r="62" spans="16:18" ht="12.75">
      <c r="P62" s="9"/>
      <c r="Q62" s="9"/>
      <c r="R62" s="9"/>
    </row>
    <row r="63" spans="16:18" ht="12.75">
      <c r="P63" s="9"/>
      <c r="Q63" s="9"/>
      <c r="R63" s="9"/>
    </row>
    <row r="64" spans="16:18" ht="12.75">
      <c r="P64" s="9"/>
      <c r="Q64" s="9"/>
      <c r="R64" s="9"/>
    </row>
    <row r="65" spans="16:18" ht="12.75">
      <c r="P65" s="9"/>
      <c r="Q65" s="9"/>
      <c r="R65" s="9"/>
    </row>
  </sheetData>
  <mergeCells count="13">
    <mergeCell ref="A13:A18"/>
    <mergeCell ref="I14:I16"/>
    <mergeCell ref="J14:J16"/>
    <mergeCell ref="K14:K16"/>
    <mergeCell ref="B13:D18"/>
    <mergeCell ref="R14:R16"/>
    <mergeCell ref="S14:S16"/>
    <mergeCell ref="T13:T16"/>
    <mergeCell ref="H13:K13"/>
    <mergeCell ref="Q13:S13"/>
    <mergeCell ref="N14:N16"/>
    <mergeCell ref="O14:O16"/>
    <mergeCell ref="P14:P16"/>
  </mergeCells>
  <printOptions horizontalCentered="1"/>
  <pageMargins left="0.75" right="0.75" top="1" bottom="1" header="0.5" footer="0.5"/>
  <pageSetup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2006-01-12T13:10:10Z</cp:lastPrinted>
  <dcterms:created xsi:type="dcterms:W3CDTF">2006-01-03T00:47:04Z</dcterms:created>
  <dcterms:modified xsi:type="dcterms:W3CDTF">2006-01-20T02:02:58Z</dcterms:modified>
  <cp:category/>
  <cp:version/>
  <cp:contentType/>
  <cp:contentStatus/>
</cp:coreProperties>
</file>